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<sst xmlns="http://schemas.openxmlformats.org/spreadsheetml/2006/main" count="441" uniqueCount="92">
  <si>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</si>
  <si>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</si>
  <si>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</si>
  <si>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</si>
  <si>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</si>
  <si>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</si>
  <si>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</si>
  <si>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</si>
  <si>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</si>
  <si>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</si>
  <si>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</si>
  <si>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</si>
  <si>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</si>
  <si>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</si>
  <si>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</si>
  <si>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</si>
  <si>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</si>
  <si>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</si>
  <si>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</si>
  <si>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</si>
  <si>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</si>
  <si>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</si>
  <si>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</si>
  <si>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</si>
  <si>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</si>
  <si>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</si>
  <si>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</si>
  <si>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</si>
  <si>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</si>
  <si>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</si>
  <si>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</si>
  <si>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</si>
  <si>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</si>
  <si>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</si>
  <si>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</si>
  <si>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</si>
  <si>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</si>
  <si>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</si>
  <si>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</si>
  <si>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</si>
  <si>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</si>
  <si>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</si>
  <si>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</si>
  <si>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</si>
  <si>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</si>
  <si>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</si>
  <si>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</si>
  <si>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</si>
  <si>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</si>
  <si>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</si>
  <si>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</si>
  <si>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</si>
  <si>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</si>
  <si>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</si>
  <si>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</si>
  <si>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</si>
  <si>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</si>
  <si>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</si>
  <si>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</si>
  <si>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</si>
  <si>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</si>
  <si>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</si>
  <si>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</si>
  <si>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</si>
  <si>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</si>
  <si>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</si>
  <si>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</si>
  <si>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</si>
  <si>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</si>
  <si>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</si>
  <si>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</si>
  <si>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</si>
  <si>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</si>
  <si>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</si>
  <si>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</si>
  <si>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</si>
  <si>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</si>
  <si>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</si>
  <si>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</si>
  <si>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</si>
  <si>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</si>
  <si>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</si>
  <si>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Average monthly rainfall of all gauges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</si>
  <si>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</si>
  <si>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</si>
  <si>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</si>
  <si>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 xml:space="preserve"> 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</si>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</sst>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2" fontId="50" fillId="0" borderId="14" xfId="0" applyNumberFormat="1" applyFont="1" applyBorder="1" applyAlignment="1">
      <alignment horizontal="center"/>
    </xf>
    <xf numFmtId="0" fontId="49" fillId="0" borderId="15" xfId="0" applyFont="1" applyBorder="1" applyAlignment="1">
      <alignment/>
    </xf>
    <xf numFmtId="0" fontId="50" fillId="0" borderId="10" xfId="0" applyFont="1" applyBorder="1" applyAlignment="1">
      <alignment/>
    </xf>
    <xf numFmtId="2" fontId="50" fillId="0" borderId="16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9" fillId="0" borderId="0" xfId="0" applyFont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2" fontId="50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0" fillId="6" borderId="12" xfId="0" applyFont="1" applyFill="1" applyBorder="1" applyAlignment="1">
      <alignment horizontal="center"/>
    </xf>
    <xf numFmtId="0" fontId="50" fillId="7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166" fontId="50" fillId="6" borderId="10" xfId="0" applyNumberFormat="1" applyFont="1" applyFill="1" applyBorder="1" applyAlignment="1">
      <alignment horizontal="center"/>
    </xf>
    <xf numFmtId="0" fontId="50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1" fillId="6" borderId="13" xfId="0" applyFont="1" applyFill="1" applyBorder="1" applyAlignment="1">
      <alignment horizontal="center"/>
    </xf>
    <xf numFmtId="2" fontId="50" fillId="7" borderId="11" xfId="0" applyNumberFormat="1" applyFont="1" applyFill="1" applyBorder="1" applyAlignment="1">
      <alignment horizontal="center"/>
    </xf>
    <xf numFmtId="2" fontId="50" fillId="7" borderId="16" xfId="0" applyNumberFormat="1" applyFont="1" applyFill="1" applyBorder="1" applyAlignment="1">
      <alignment horizontal="center"/>
    </xf>
    <xf numFmtId="2" fontId="50" fillId="7" borderId="10" xfId="0" applyNumberFormat="1" applyFont="1" applyFill="1" applyBorder="1" applyAlignment="1">
      <alignment horizontal="center"/>
    </xf>
    <xf numFmtId="2" fontId="50" fillId="7" borderId="12" xfId="0" applyNumberFormat="1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51" fillId="0" borderId="17" xfId="0" applyNumberFormat="1" applyFont="1" applyBorder="1" applyAlignment="1">
      <alignment horizontal="center"/>
    </xf>
    <xf numFmtId="2" fontId="51" fillId="7" borderId="15" xfId="0" applyNumberFormat="1" applyFont="1" applyFill="1" applyBorder="1" applyAlignment="1">
      <alignment horizontal="center"/>
    </xf>
    <xf numFmtId="2" fontId="51" fillId="7" borderId="18" xfId="0" applyNumberFormat="1" applyFont="1" applyFill="1" applyBorder="1" applyAlignment="1">
      <alignment horizontal="center"/>
    </xf>
    <xf numFmtId="2" fontId="51" fillId="0" borderId="19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2" fontId="51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8" xfId="0" applyFont="1" applyFill="1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2" fontId="51" fillId="0" borderId="12" xfId="0" applyNumberFormat="1" applyFont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0" fontId="50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2" fontId="50" fillId="0" borderId="20" xfId="0" applyNumberFormat="1" applyFont="1" applyBorder="1" applyAlignment="1">
      <alignment horizontal="center"/>
    </xf>
    <xf numFmtId="2" fontId="50" fillId="0" borderId="20" xfId="0" applyNumberFormat="1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166" fontId="50" fillId="6" borderId="12" xfId="0" applyNumberFormat="1" applyFont="1" applyFill="1" applyBorder="1" applyAlignment="1">
      <alignment horizontal="center"/>
    </xf>
    <xf numFmtId="2" fontId="50" fillId="0" borderId="21" xfId="0" applyNumberFormat="1" applyFont="1" applyBorder="1" applyAlignment="1">
      <alignment horizontal="center"/>
    </xf>
    <xf numFmtId="2" fontId="50" fillId="7" borderId="14" xfId="0" applyNumberFormat="1" applyFont="1" applyFill="1" applyBorder="1" applyAlignment="1">
      <alignment horizontal="center"/>
    </xf>
    <xf numFmtId="2" fontId="50" fillId="0" borderId="22" xfId="0" applyNumberFormat="1" applyFont="1" applyBorder="1" applyAlignment="1">
      <alignment horizontal="center"/>
    </xf>
    <xf numFmtId="2" fontId="53" fillId="0" borderId="12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3" fillId="7" borderId="12" xfId="0" applyNumberFormat="1" applyFont="1" applyFill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28" fillId="31" borderId="0" xfId="55" applyFont="1" applyBorder="1" applyAlignment="1">
      <alignment/>
    </xf>
    <xf numFmtId="2" fontId="29" fillId="31" borderId="15" xfId="55" applyNumberFormat="1" applyFont="1" applyBorder="1" applyAlignment="1">
      <alignment horizontal="center"/>
    </xf>
    <xf numFmtId="2" fontId="29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9" fillId="31" borderId="19" xfId="55" applyFont="1" applyBorder="1" applyAlignment="1">
      <alignment/>
    </xf>
    <xf numFmtId="0" fontId="29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8" fillId="31" borderId="21" xfId="55" applyFont="1" applyBorder="1" applyAlignment="1">
      <alignment/>
    </xf>
    <xf numFmtId="0" fontId="29" fillId="31" borderId="17" xfId="55" applyFont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0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0" fillId="6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49" fillId="0" borderId="26" xfId="0" applyFont="1" applyBorder="1" applyAlignment="1">
      <alignment/>
    </xf>
    <xf numFmtId="0" fontId="50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1" fillId="6" borderId="26" xfId="0" applyFont="1" applyFill="1" applyBorder="1" applyAlignment="1">
      <alignment horizontal="center"/>
    </xf>
    <xf numFmtId="0" fontId="51" fillId="7" borderId="26" xfId="0" applyFont="1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6" fillId="0" borderId="0" xfId="52" applyFont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T24" sqref="T2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1" customFormat="1" ht="13.5" customHeight="1">
      <c r="A2" s="112" t="s">
        <v>67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s="1" customFormat="1" ht="13.5" customHeight="1">
      <c r="A3" s="110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s="1" customFormat="1" ht="4.5" customHeight="1">
      <c r="A4" s="6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2" customHeight="1">
      <c r="A5" s="2"/>
      <c r="B5" s="67"/>
      <c r="C5" s="68" t="s">
        <v>48</v>
      </c>
      <c r="D5" s="69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2016</v>
      </c>
      <c r="E6" s="19">
        <v>2016</v>
      </c>
      <c r="F6" s="20">
        <v>2016</v>
      </c>
      <c r="G6" s="20">
        <v>2016</v>
      </c>
      <c r="H6" s="20">
        <v>2016</v>
      </c>
      <c r="I6" s="20">
        <v>2016</v>
      </c>
      <c r="J6" s="20">
        <v>2016</v>
      </c>
      <c r="K6" s="20">
        <v>2016</v>
      </c>
      <c r="L6" s="20">
        <v>2016</v>
      </c>
      <c r="M6" s="20">
        <v>2016</v>
      </c>
      <c r="N6" s="20">
        <v>2016</v>
      </c>
      <c r="O6" s="20">
        <v>2016</v>
      </c>
      <c r="P6" s="21">
        <v>2016</v>
      </c>
    </row>
    <row r="7" spans="1:16" ht="12" customHeight="1" thickBot="1">
      <c r="A7" s="7"/>
      <c r="B7" s="7"/>
      <c r="C7" s="42" t="s">
        <v>41</v>
      </c>
      <c r="D7" s="25">
        <v>2015</v>
      </c>
      <c r="E7" s="25">
        <v>2015</v>
      </c>
      <c r="F7" s="26">
        <v>2015</v>
      </c>
      <c r="G7" s="26">
        <v>2015</v>
      </c>
      <c r="H7" s="26">
        <v>2015</v>
      </c>
      <c r="I7" s="26">
        <v>2015</v>
      </c>
      <c r="J7" s="26">
        <v>2015</v>
      </c>
      <c r="K7" s="26">
        <v>2015</v>
      </c>
      <c r="L7" s="26">
        <v>2015</v>
      </c>
      <c r="M7" s="26">
        <v>2015</v>
      </c>
      <c r="N7" s="26">
        <v>2015</v>
      </c>
      <c r="O7" s="26">
        <v>2015</v>
      </c>
      <c r="P7" s="33">
        <v>2015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3.68</v>
      </c>
      <c r="E8" s="10">
        <v>4</v>
      </c>
      <c r="F8" s="72">
        <v>6.16</v>
      </c>
      <c r="G8" s="10">
        <v>7.16</v>
      </c>
      <c r="H8" s="10">
        <v>0.8</v>
      </c>
      <c r="I8" s="10">
        <v>3.84</v>
      </c>
      <c r="J8" s="10" t="s">
        <v>86</v>
      </c>
      <c r="K8" s="10" t="s">
        <v>86</v>
      </c>
      <c r="L8" s="10" t="s">
        <v>86</v>
      </c>
      <c r="M8" s="10" t="s">
        <v>86</v>
      </c>
      <c r="N8" s="10" t="s">
        <v>86</v>
      </c>
      <c r="O8" s="10" t="s">
        <v>86</v>
      </c>
      <c r="P8" s="71">
        <f>SUM(D8:O8)</f>
        <v>25.64</v>
      </c>
    </row>
    <row r="9" spans="1:16" ht="16.5" customHeight="1">
      <c r="A9" s="31"/>
      <c r="B9" s="39" t="s">
        <v>15</v>
      </c>
      <c r="C9" s="46"/>
      <c r="D9" s="22">
        <v>2.76</v>
      </c>
      <c r="E9" s="34">
        <v>4.28</v>
      </c>
      <c r="F9" s="34">
        <v>2.08</v>
      </c>
      <c r="G9" s="34">
        <v>6.28</v>
      </c>
      <c r="H9" s="34">
        <v>8.12</v>
      </c>
      <c r="I9" s="34">
        <v>4.28</v>
      </c>
      <c r="J9" s="34" t="s">
        <v>86</v>
      </c>
      <c r="K9" s="57" t="s">
        <v>86</v>
      </c>
      <c r="L9" s="34" t="s">
        <v>86</v>
      </c>
      <c r="M9" s="34" t="s">
        <v>86</v>
      </c>
      <c r="N9" s="34" t="s">
        <v>86</v>
      </c>
      <c r="O9" s="34" t="s">
        <v>86</v>
      </c>
      <c r="P9" s="36">
        <f aca="true" t="shared" si="0" ref="P9:P23">SUM(D9:O9)</f>
        <v>27.800000000000004</v>
      </c>
    </row>
    <row r="10" spans="1:16" ht="16.5" customHeight="1">
      <c r="A10" s="8"/>
      <c r="B10" s="12" t="s">
        <v>16</v>
      </c>
      <c r="C10" s="2" t="s">
        <v>49</v>
      </c>
      <c r="D10" s="16">
        <v>4.48</v>
      </c>
      <c r="E10" s="16">
        <v>5.4</v>
      </c>
      <c r="F10" s="13">
        <v>5.12</v>
      </c>
      <c r="G10" s="14">
        <v>7.16</v>
      </c>
      <c r="H10" s="14">
        <v>0.88</v>
      </c>
      <c r="I10" s="14">
        <v>4.76</v>
      </c>
      <c r="J10" s="70" t="s">
        <v>86</v>
      </c>
      <c r="K10" s="16" t="s">
        <v>86</v>
      </c>
      <c r="L10" s="13" t="s">
        <v>86</v>
      </c>
      <c r="M10" s="14" t="s">
        <v>86</v>
      </c>
      <c r="N10" s="14" t="s">
        <v>86</v>
      </c>
      <c r="O10" s="14" t="s">
        <v>86</v>
      </c>
      <c r="P10" s="30">
        <f t="shared" si="0"/>
        <v>27.799999999999997</v>
      </c>
    </row>
    <row r="11" spans="1:16" ht="16.5" customHeight="1">
      <c r="A11" s="11"/>
      <c r="B11" s="39" t="s">
        <v>16</v>
      </c>
      <c r="C11" s="11" t="s">
        <v>43</v>
      </c>
      <c r="D11" s="34">
        <v>2.72</v>
      </c>
      <c r="E11" s="35">
        <v>4.24</v>
      </c>
      <c r="F11" s="34">
        <v>1.08</v>
      </c>
      <c r="G11" s="34">
        <v>8.4</v>
      </c>
      <c r="H11" s="34">
        <v>4.76</v>
      </c>
      <c r="I11" s="34">
        <v>5.24</v>
      </c>
      <c r="J11" s="34" t="s">
        <v>86</v>
      </c>
      <c r="K11" s="34" t="s">
        <v>86</v>
      </c>
      <c r="L11" s="34" t="s">
        <v>86</v>
      </c>
      <c r="M11" s="34" t="s">
        <v>86</v>
      </c>
      <c r="N11" s="34" t="s">
        <v>86</v>
      </c>
      <c r="O11" s="34" t="s">
        <v>86</v>
      </c>
      <c r="P11" s="36">
        <f t="shared" si="0"/>
        <v>26.440000000000005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5.68</v>
      </c>
      <c r="E12" s="16">
        <v>5.64</v>
      </c>
      <c r="F12" s="16">
        <v>6.12</v>
      </c>
      <c r="G12" s="16">
        <v>4.44</v>
      </c>
      <c r="H12" s="16">
        <v>1.96</v>
      </c>
      <c r="I12" s="16">
        <v>4.88</v>
      </c>
      <c r="J12" s="16" t="s">
        <v>86</v>
      </c>
      <c r="K12" s="16" t="s">
        <v>86</v>
      </c>
      <c r="L12" s="16" t="s">
        <v>86</v>
      </c>
      <c r="M12" s="16" t="s">
        <v>86</v>
      </c>
      <c r="N12" s="16" t="s">
        <v>86</v>
      </c>
      <c r="O12" s="16" t="s">
        <v>86</v>
      </c>
      <c r="P12" s="27">
        <f t="shared" si="0"/>
        <v>28.720000000000002</v>
      </c>
    </row>
    <row r="13" spans="1:16" ht="16.5" customHeight="1">
      <c r="A13" s="8"/>
      <c r="B13" s="40" t="s">
        <v>18</v>
      </c>
      <c r="C13" s="44" t="s">
        <v>50</v>
      </c>
      <c r="D13" s="34">
        <v>3.36</v>
      </c>
      <c r="E13" s="34">
        <v>4.16</v>
      </c>
      <c r="F13" s="34">
        <v>2.08</v>
      </c>
      <c r="G13" s="34">
        <v>8.84</v>
      </c>
      <c r="H13" s="34">
        <v>3.04</v>
      </c>
      <c r="I13" s="34">
        <v>3.92</v>
      </c>
      <c r="J13" s="34" t="s">
        <v>86</v>
      </c>
      <c r="K13" s="34" t="s">
        <v>86</v>
      </c>
      <c r="L13" s="34" t="s">
        <v>86</v>
      </c>
      <c r="M13" s="34" t="s">
        <v>86</v>
      </c>
      <c r="N13" s="34" t="s">
        <v>86</v>
      </c>
      <c r="O13" s="34" t="s">
        <v>86</v>
      </c>
      <c r="P13" s="37">
        <f t="shared" si="0"/>
        <v>25.4</v>
      </c>
    </row>
    <row r="14" spans="1:16" ht="16.5" customHeight="1">
      <c r="A14" s="8"/>
      <c r="B14" s="9" t="s">
        <v>19</v>
      </c>
      <c r="C14" s="43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>
        <v>2.24</v>
      </c>
      <c r="J14" s="14" t="s">
        <v>86</v>
      </c>
      <c r="K14" s="14" t="s">
        <v>86</v>
      </c>
      <c r="L14" s="14" t="s">
        <v>86</v>
      </c>
      <c r="M14" s="14" t="s">
        <v>86</v>
      </c>
      <c r="N14" s="14" t="s">
        <v>86</v>
      </c>
      <c r="O14" s="14" t="s">
        <v>86</v>
      </c>
      <c r="P14" s="28">
        <f t="shared" si="0"/>
        <v>25.239999999999995</v>
      </c>
    </row>
    <row r="15" spans="1:16" ht="16.5" customHeight="1">
      <c r="A15" s="8"/>
      <c r="B15" s="40" t="s">
        <v>19</v>
      </c>
      <c r="C15" s="44" t="s">
        <v>76</v>
      </c>
      <c r="D15" s="34">
        <v>2.92</v>
      </c>
      <c r="E15" s="34">
        <v>3.88</v>
      </c>
      <c r="F15" s="34">
        <v>2.68</v>
      </c>
      <c r="G15" s="34">
        <v>5.8</v>
      </c>
      <c r="H15" s="34">
        <v>4.76</v>
      </c>
      <c r="I15" s="34">
        <v>1.96</v>
      </c>
      <c r="J15" s="34" t="s">
        <v>86</v>
      </c>
      <c r="K15" s="34" t="s">
        <v>86</v>
      </c>
      <c r="L15" s="34" t="s">
        <v>86</v>
      </c>
      <c r="M15" s="34" t="s">
        <v>86</v>
      </c>
      <c r="N15" s="34" t="s">
        <v>86</v>
      </c>
      <c r="O15" s="34" t="s">
        <v>86</v>
      </c>
      <c r="P15" s="37">
        <f t="shared" si="0"/>
        <v>22</v>
      </c>
    </row>
    <row r="16" spans="1:16" ht="16.5" customHeight="1">
      <c r="A16" s="8"/>
      <c r="B16" s="17" t="s">
        <v>78</v>
      </c>
      <c r="C16" s="45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>
        <v>4.12</v>
      </c>
      <c r="J16" s="14" t="s">
        <v>86</v>
      </c>
      <c r="K16" s="14" t="s">
        <v>86</v>
      </c>
      <c r="L16" s="14" t="s">
        <v>86</v>
      </c>
      <c r="M16" s="14" t="s">
        <v>86</v>
      </c>
      <c r="N16" s="14" t="s">
        <v>86</v>
      </c>
      <c r="O16" s="14" t="s">
        <v>86</v>
      </c>
      <c r="P16" s="28">
        <f>SUM(D16:O16)</f>
        <v>28.520000000000003</v>
      </c>
    </row>
    <row r="17" spans="1:16" ht="16.5" customHeight="1">
      <c r="A17" s="8"/>
      <c r="B17" s="54" t="s">
        <v>78</v>
      </c>
      <c r="C17" s="44"/>
      <c r="D17" s="34">
        <v>3.08</v>
      </c>
      <c r="E17" s="34">
        <v>4.36</v>
      </c>
      <c r="F17" s="34">
        <v>1.56</v>
      </c>
      <c r="G17" s="34">
        <v>10.2</v>
      </c>
      <c r="H17" s="34">
        <v>3.8</v>
      </c>
      <c r="I17" s="34">
        <v>1</v>
      </c>
      <c r="J17" s="34" t="s">
        <v>86</v>
      </c>
      <c r="K17" s="34" t="s">
        <v>86</v>
      </c>
      <c r="L17" s="34" t="s">
        <v>86</v>
      </c>
      <c r="M17" s="34" t="s">
        <v>86</v>
      </c>
      <c r="N17" s="34" t="s">
        <v>86</v>
      </c>
      <c r="O17" s="34" t="s">
        <v>86</v>
      </c>
      <c r="P17" s="37">
        <f>SUM(D17:O17)</f>
        <v>24</v>
      </c>
    </row>
    <row r="18" spans="1:16" ht="16.5" customHeight="1">
      <c r="A18" s="31"/>
      <c r="B18" s="9" t="s">
        <v>20</v>
      </c>
      <c r="C18" s="43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>
        <v>4.72</v>
      </c>
      <c r="J18" s="14" t="s">
        <v>86</v>
      </c>
      <c r="K18" s="14" t="s">
        <v>86</v>
      </c>
      <c r="L18" s="14" t="s">
        <v>86</v>
      </c>
      <c r="M18" s="14" t="s">
        <v>86</v>
      </c>
      <c r="N18" s="14" t="s">
        <v>86</v>
      </c>
      <c r="O18" s="14" t="s">
        <v>86</v>
      </c>
      <c r="P18" s="28">
        <f t="shared" si="0"/>
        <v>28.68</v>
      </c>
    </row>
    <row r="19" spans="1:16" ht="16.5" customHeight="1">
      <c r="A19" s="8"/>
      <c r="B19" s="40" t="s">
        <v>20</v>
      </c>
      <c r="C19" s="44" t="s">
        <v>53</v>
      </c>
      <c r="D19" s="34">
        <v>2.68</v>
      </c>
      <c r="E19" s="34">
        <v>4.12</v>
      </c>
      <c r="F19" s="34">
        <v>2.48</v>
      </c>
      <c r="G19" s="34">
        <v>10.16</v>
      </c>
      <c r="H19" s="34">
        <v>4.44</v>
      </c>
      <c r="I19" s="34">
        <v>1</v>
      </c>
      <c r="J19" s="34" t="s">
        <v>86</v>
      </c>
      <c r="K19" s="34" t="s">
        <v>86</v>
      </c>
      <c r="L19" s="34" t="s">
        <v>86</v>
      </c>
      <c r="M19" s="34" t="s">
        <v>86</v>
      </c>
      <c r="N19" s="34" t="s">
        <v>86</v>
      </c>
      <c r="O19" s="34" t="s">
        <v>86</v>
      </c>
      <c r="P19" s="37">
        <f t="shared" si="0"/>
        <v>24.880000000000003</v>
      </c>
    </row>
    <row r="20" spans="1:16" ht="16.5" customHeight="1">
      <c r="A20" s="8"/>
      <c r="B20" s="9" t="s">
        <v>21</v>
      </c>
      <c r="C20" s="43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>
        <v>5.8</v>
      </c>
      <c r="J20" s="14" t="s">
        <v>86</v>
      </c>
      <c r="K20" s="14" t="s">
        <v>86</v>
      </c>
      <c r="L20" s="14" t="s">
        <v>86</v>
      </c>
      <c r="M20" s="14" t="s">
        <v>86</v>
      </c>
      <c r="N20" s="14" t="s">
        <v>86</v>
      </c>
      <c r="O20" s="14" t="s">
        <v>86</v>
      </c>
      <c r="P20" s="28">
        <f t="shared" si="0"/>
        <v>28.76</v>
      </c>
    </row>
    <row r="21" spans="1:16" ht="15.75" customHeight="1">
      <c r="A21" s="8"/>
      <c r="B21" s="40" t="s">
        <v>21</v>
      </c>
      <c r="C21" s="44" t="s">
        <v>45</v>
      </c>
      <c r="D21" s="34">
        <v>3.48</v>
      </c>
      <c r="E21" s="34">
        <v>3.92</v>
      </c>
      <c r="F21" s="34">
        <v>2.32</v>
      </c>
      <c r="G21" s="34">
        <v>5.64</v>
      </c>
      <c r="H21" s="34">
        <v>3.8</v>
      </c>
      <c r="I21" s="34">
        <v>4.44</v>
      </c>
      <c r="J21" s="34" t="s">
        <v>86</v>
      </c>
      <c r="K21" s="34" t="s">
        <v>86</v>
      </c>
      <c r="L21" s="34" t="s">
        <v>86</v>
      </c>
      <c r="M21" s="34" t="s">
        <v>86</v>
      </c>
      <c r="N21" s="34" t="s">
        <v>86</v>
      </c>
      <c r="O21" s="34" t="s">
        <v>86</v>
      </c>
      <c r="P21" s="37">
        <f t="shared" si="0"/>
        <v>23.6</v>
      </c>
    </row>
    <row r="22" spans="1:16" ht="16.5" customHeight="1">
      <c r="A22" s="8"/>
      <c r="B22" s="9" t="s">
        <v>22</v>
      </c>
      <c r="C22" s="43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>
        <v>6</v>
      </c>
      <c r="J22" s="14" t="s">
        <v>86</v>
      </c>
      <c r="K22" s="14" t="s">
        <v>86</v>
      </c>
      <c r="L22" s="14" t="s">
        <v>86</v>
      </c>
      <c r="M22" s="14" t="s">
        <v>86</v>
      </c>
      <c r="N22" s="14" t="s">
        <v>86</v>
      </c>
      <c r="O22" s="14" t="s">
        <v>86</v>
      </c>
      <c r="P22" s="28">
        <f t="shared" si="0"/>
        <v>27.52</v>
      </c>
    </row>
    <row r="23" spans="1:16" ht="16.5" customHeight="1">
      <c r="A23" s="11"/>
      <c r="B23" s="40" t="s">
        <v>22</v>
      </c>
      <c r="C23" s="44" t="s">
        <v>79</v>
      </c>
      <c r="D23" s="34">
        <v>2.72</v>
      </c>
      <c r="E23" s="34">
        <v>4.6</v>
      </c>
      <c r="F23" s="34">
        <v>2.36</v>
      </c>
      <c r="G23" s="34">
        <v>6.64</v>
      </c>
      <c r="H23" s="34">
        <v>4.24</v>
      </c>
      <c r="I23" s="34">
        <v>1.16</v>
      </c>
      <c r="J23" s="34" t="s">
        <v>86</v>
      </c>
      <c r="K23" s="34" t="s">
        <v>86</v>
      </c>
      <c r="L23" s="34" t="s">
        <v>86</v>
      </c>
      <c r="M23" s="34" t="s">
        <v>86</v>
      </c>
      <c r="N23" s="34" t="s">
        <v>86</v>
      </c>
      <c r="O23" s="34" t="s">
        <v>86</v>
      </c>
      <c r="P23" s="37">
        <f t="shared" si="0"/>
        <v>21.720000000000002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6</v>
      </c>
      <c r="E24" s="16">
        <v>5.6</v>
      </c>
      <c r="F24" s="16">
        <v>9.28</v>
      </c>
      <c r="G24" s="16">
        <v>6.88</v>
      </c>
      <c r="H24" s="16">
        <v>2</v>
      </c>
      <c r="I24" s="16">
        <v>2.84</v>
      </c>
      <c r="J24" s="16" t="s">
        <v>86</v>
      </c>
      <c r="K24" s="16" t="s">
        <v>86</v>
      </c>
      <c r="L24" s="16" t="s">
        <v>86</v>
      </c>
      <c r="M24" s="16" t="s">
        <v>86</v>
      </c>
      <c r="N24" s="16" t="s">
        <v>86</v>
      </c>
      <c r="O24" s="16" t="s">
        <v>86</v>
      </c>
      <c r="P24" s="29">
        <f>+SUM(D24:O24)</f>
        <v>32.599999999999994</v>
      </c>
    </row>
    <row r="25" spans="1:16" ht="16.5" customHeight="1">
      <c r="A25" s="8"/>
      <c r="B25" s="40" t="s">
        <v>25</v>
      </c>
      <c r="C25" s="44" t="s">
        <v>54</v>
      </c>
      <c r="D25" s="34">
        <v>2.49</v>
      </c>
      <c r="E25" s="34">
        <v>3.8</v>
      </c>
      <c r="F25" s="34">
        <v>2.84</v>
      </c>
      <c r="G25" s="34">
        <v>9.06</v>
      </c>
      <c r="H25" s="34">
        <v>1.92</v>
      </c>
      <c r="I25" s="34">
        <v>4.52</v>
      </c>
      <c r="J25" s="34" t="s">
        <v>86</v>
      </c>
      <c r="K25" s="34" t="s">
        <v>86</v>
      </c>
      <c r="L25" s="34" t="s">
        <v>86</v>
      </c>
      <c r="M25" s="34" t="s">
        <v>86</v>
      </c>
      <c r="N25" s="34" t="s">
        <v>86</v>
      </c>
      <c r="O25" s="34" t="s">
        <v>86</v>
      </c>
      <c r="P25" s="36">
        <f aca="true" t="shared" si="1" ref="P25:P31">SUM(D25:O25)</f>
        <v>24.63</v>
      </c>
    </row>
    <row r="26" spans="1:16" ht="16.5" customHeight="1">
      <c r="A26" s="8"/>
      <c r="B26" s="17" t="s">
        <v>90</v>
      </c>
      <c r="C26" s="45" t="s">
        <v>25</v>
      </c>
      <c r="D26" s="14">
        <v>5.84</v>
      </c>
      <c r="E26" s="14">
        <v>5.71</v>
      </c>
      <c r="F26" s="14">
        <v>7.12</v>
      </c>
      <c r="G26" s="73">
        <v>6.45</v>
      </c>
      <c r="H26" s="73">
        <v>3.42</v>
      </c>
      <c r="I26" s="73">
        <v>4.42</v>
      </c>
      <c r="J26" s="73" t="s">
        <v>86</v>
      </c>
      <c r="K26" s="73" t="s">
        <v>86</v>
      </c>
      <c r="L26" s="73" t="s">
        <v>86</v>
      </c>
      <c r="M26" s="73" t="s">
        <v>86</v>
      </c>
      <c r="N26" s="73" t="s">
        <v>86</v>
      </c>
      <c r="O26" s="73" t="s">
        <v>86</v>
      </c>
      <c r="P26" s="75">
        <f>SUM(D26:O26)</f>
        <v>32.96</v>
      </c>
    </row>
    <row r="27" spans="1:16" ht="16.5" customHeight="1">
      <c r="A27" s="8"/>
      <c r="B27" s="40" t="s">
        <v>25</v>
      </c>
      <c r="C27" s="44" t="s">
        <v>79</v>
      </c>
      <c r="D27" s="57" t="s">
        <v>81</v>
      </c>
      <c r="E27" s="57">
        <v>3.93</v>
      </c>
      <c r="F27" s="57">
        <v>2.49</v>
      </c>
      <c r="G27" s="57">
        <v>7.32</v>
      </c>
      <c r="H27" s="57">
        <v>3.48</v>
      </c>
      <c r="I27" s="57">
        <v>3.77</v>
      </c>
      <c r="J27" s="57" t="s">
        <v>86</v>
      </c>
      <c r="K27" s="57" t="s">
        <v>86</v>
      </c>
      <c r="L27" s="57" t="s">
        <v>86</v>
      </c>
      <c r="M27" s="57" t="s">
        <v>86</v>
      </c>
      <c r="N27" s="57" t="s">
        <v>86</v>
      </c>
      <c r="O27" s="57" t="s">
        <v>86</v>
      </c>
      <c r="P27" s="58" t="s">
        <v>81</v>
      </c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5.08</v>
      </c>
      <c r="E28" s="16">
        <v>5.28</v>
      </c>
      <c r="F28" s="16">
        <v>5.04</v>
      </c>
      <c r="G28" s="16">
        <v>6.44</v>
      </c>
      <c r="H28" s="16">
        <v>1.84</v>
      </c>
      <c r="I28" s="16">
        <v>4.08</v>
      </c>
      <c r="J28" s="16" t="s">
        <v>86</v>
      </c>
      <c r="K28" s="16" t="s">
        <v>86</v>
      </c>
      <c r="L28" s="16" t="s">
        <v>86</v>
      </c>
      <c r="M28" s="16" t="s">
        <v>86</v>
      </c>
      <c r="N28" s="16" t="s">
        <v>86</v>
      </c>
      <c r="O28" s="16" t="s">
        <v>86</v>
      </c>
      <c r="P28" s="29">
        <f t="shared" si="1"/>
        <v>27.759999999999998</v>
      </c>
    </row>
    <row r="29" spans="1:16" ht="16.5" customHeight="1">
      <c r="A29" s="8"/>
      <c r="B29" s="40" t="s">
        <v>26</v>
      </c>
      <c r="C29" s="44" t="s">
        <v>55</v>
      </c>
      <c r="D29" s="34">
        <v>3.04</v>
      </c>
      <c r="E29" s="34">
        <v>4.32</v>
      </c>
      <c r="F29" s="34">
        <v>2.52</v>
      </c>
      <c r="G29" s="34">
        <v>7.32</v>
      </c>
      <c r="H29" s="34">
        <v>3.52</v>
      </c>
      <c r="I29" s="34">
        <v>3.4</v>
      </c>
      <c r="J29" s="34" t="s">
        <v>86</v>
      </c>
      <c r="K29" s="34" t="s">
        <v>86</v>
      </c>
      <c r="L29" s="34" t="s">
        <v>86</v>
      </c>
      <c r="M29" s="34" t="s">
        <v>86</v>
      </c>
      <c r="N29" s="34" t="s">
        <v>86</v>
      </c>
      <c r="O29" s="34" t="s">
        <v>86</v>
      </c>
      <c r="P29" s="36">
        <f t="shared" si="1"/>
        <v>24.12</v>
      </c>
    </row>
    <row r="30" spans="1:16" ht="15.75" customHeight="1">
      <c r="A30" s="8"/>
      <c r="B30" s="17" t="s">
        <v>27</v>
      </c>
      <c r="C30" s="45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>
        <v>4.2</v>
      </c>
      <c r="J30" s="14" t="s">
        <v>86</v>
      </c>
      <c r="K30" s="14" t="s">
        <v>86</v>
      </c>
      <c r="L30" s="14" t="s">
        <v>86</v>
      </c>
      <c r="M30" s="14" t="s">
        <v>86</v>
      </c>
      <c r="N30" s="14" t="s">
        <v>86</v>
      </c>
      <c r="O30" s="14" t="s">
        <v>86</v>
      </c>
      <c r="P30" s="30">
        <f t="shared" si="1"/>
        <v>30.840000000000003</v>
      </c>
    </row>
    <row r="31" spans="1:16" ht="16.5" customHeight="1">
      <c r="A31" s="8"/>
      <c r="B31" s="40" t="s">
        <v>27</v>
      </c>
      <c r="C31" s="44" t="s">
        <v>51</v>
      </c>
      <c r="D31" s="34">
        <v>3.6</v>
      </c>
      <c r="E31" s="34">
        <v>4.52</v>
      </c>
      <c r="F31" s="34">
        <v>1.6</v>
      </c>
      <c r="G31" s="34">
        <v>9.68</v>
      </c>
      <c r="H31" s="34">
        <v>4.64</v>
      </c>
      <c r="I31" s="34">
        <v>3.8</v>
      </c>
      <c r="J31" s="34" t="s">
        <v>86</v>
      </c>
      <c r="K31" s="34" t="s">
        <v>86</v>
      </c>
      <c r="L31" s="34" t="s">
        <v>86</v>
      </c>
      <c r="M31" s="34" t="s">
        <v>86</v>
      </c>
      <c r="N31" s="34" t="s">
        <v>86</v>
      </c>
      <c r="O31" s="34" t="s">
        <v>86</v>
      </c>
      <c r="P31" s="36">
        <f t="shared" si="1"/>
        <v>27.84</v>
      </c>
    </row>
    <row r="32" spans="1:16" ht="16.5" customHeight="1">
      <c r="A32" s="31"/>
      <c r="B32" s="17" t="s">
        <v>88</v>
      </c>
      <c r="C32" s="45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>
        <v>3.2</v>
      </c>
      <c r="J32" s="14" t="s">
        <v>86</v>
      </c>
      <c r="K32" s="14" t="s">
        <v>86</v>
      </c>
      <c r="L32" s="14" t="s">
        <v>86</v>
      </c>
      <c r="M32" s="14" t="s">
        <v>86</v>
      </c>
      <c r="N32" s="14" t="s">
        <v>86</v>
      </c>
      <c r="O32" s="14" t="s">
        <v>86</v>
      </c>
      <c r="P32" s="30">
        <f>SUM(D32:O32)</f>
        <v>27.389999999999997</v>
      </c>
    </row>
    <row r="33" spans="1:16" ht="16.5" customHeight="1">
      <c r="A33" s="8"/>
      <c r="B33" s="40" t="s">
        <v>27</v>
      </c>
      <c r="C33" s="44" t="s">
        <v>89</v>
      </c>
      <c r="D33" s="34" t="s">
        <v>81</v>
      </c>
      <c r="E33" s="34" t="s">
        <v>81</v>
      </c>
      <c r="F33" s="34" t="s">
        <v>81</v>
      </c>
      <c r="G33" s="34" t="s">
        <v>81</v>
      </c>
      <c r="H33" s="34" t="s">
        <v>81</v>
      </c>
      <c r="I33" s="34" t="s">
        <v>81</v>
      </c>
      <c r="J33" s="34" t="s">
        <v>86</v>
      </c>
      <c r="K33" s="34" t="s">
        <v>86</v>
      </c>
      <c r="L33" s="34" t="s">
        <v>86</v>
      </c>
      <c r="M33" s="34" t="s">
        <v>86</v>
      </c>
      <c r="N33" s="34" t="s">
        <v>86</v>
      </c>
      <c r="O33" s="34" t="s">
        <v>86</v>
      </c>
      <c r="P33" s="36">
        <f>SUM(D33:O33)</f>
        <v>0</v>
      </c>
    </row>
    <row r="34" spans="1:16" ht="16.5" customHeight="1">
      <c r="A34" s="8"/>
      <c r="B34" s="17" t="s">
        <v>28</v>
      </c>
      <c r="C34" s="45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>
        <v>5.08</v>
      </c>
      <c r="J34" s="14" t="s">
        <v>86</v>
      </c>
      <c r="K34" s="14" t="s">
        <v>86</v>
      </c>
      <c r="L34" s="14" t="s">
        <v>86</v>
      </c>
      <c r="M34" s="14" t="s">
        <v>86</v>
      </c>
      <c r="N34" s="14" t="s">
        <v>86</v>
      </c>
      <c r="O34" s="14" t="s">
        <v>86</v>
      </c>
      <c r="P34" s="30">
        <f>SUM(D34:O34)</f>
        <v>28.4</v>
      </c>
    </row>
    <row r="35" spans="1:16" ht="16.5" customHeight="1">
      <c r="A35" s="8"/>
      <c r="B35" s="40" t="s">
        <v>28</v>
      </c>
      <c r="C35" s="44" t="s">
        <v>56</v>
      </c>
      <c r="D35" s="34">
        <v>2.96</v>
      </c>
      <c r="E35" s="34">
        <v>3.8</v>
      </c>
      <c r="F35" s="34">
        <v>1.64</v>
      </c>
      <c r="G35" s="34">
        <v>7.04</v>
      </c>
      <c r="H35" s="34">
        <v>4.68</v>
      </c>
      <c r="I35" s="34">
        <v>2.12</v>
      </c>
      <c r="J35" s="34" t="s">
        <v>86</v>
      </c>
      <c r="K35" s="34" t="s">
        <v>86</v>
      </c>
      <c r="L35" s="34" t="s">
        <v>86</v>
      </c>
      <c r="M35" s="34" t="s">
        <v>86</v>
      </c>
      <c r="N35" s="34" t="s">
        <v>86</v>
      </c>
      <c r="O35" s="34" t="s">
        <v>86</v>
      </c>
      <c r="P35" s="36">
        <f>SUM(D35:O35)</f>
        <v>22.240000000000002</v>
      </c>
    </row>
    <row r="36" spans="1:16" ht="15" customHeight="1">
      <c r="A36" s="64"/>
      <c r="B36" s="59"/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/>
    </row>
    <row r="37" spans="1:16" ht="13.5" customHeight="1">
      <c r="A37" s="53"/>
      <c r="B37" s="50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2"/>
    </row>
    <row r="38" spans="1:16" ht="13.5" customHeight="1">
      <c r="A38" s="113" t="s">
        <v>87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13.5" customHeight="1">
      <c r="A39" s="110" t="s">
        <v>75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</row>
    <row r="40" spans="1:16" ht="13.5" customHeight="1">
      <c r="A40" s="110" t="s">
        <v>83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</row>
    <row r="41" spans="1:16" ht="4.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ht="13.5" customHeight="1">
      <c r="A42" s="2"/>
      <c r="B42" s="3"/>
      <c r="C42" s="55" t="s">
        <v>48</v>
      </c>
      <c r="D42" s="23" t="s">
        <v>11</v>
      </c>
      <c r="E42" s="24" t="s">
        <v>12</v>
      </c>
      <c r="F42" s="24" t="s">
        <v>2</v>
      </c>
      <c r="G42" s="24" t="s">
        <v>3</v>
      </c>
      <c r="H42" s="24" t="s">
        <v>4</v>
      </c>
      <c r="I42" s="24" t="s">
        <v>5</v>
      </c>
      <c r="J42" s="24" t="s">
        <v>6</v>
      </c>
      <c r="K42" s="24" t="s">
        <v>13</v>
      </c>
      <c r="L42" s="24" t="s">
        <v>7</v>
      </c>
      <c r="M42" s="24" t="s">
        <v>8</v>
      </c>
      <c r="N42" s="24" t="s">
        <v>9</v>
      </c>
      <c r="O42" s="24" t="s">
        <v>10</v>
      </c>
      <c r="P42" s="4" t="s">
        <v>14</v>
      </c>
    </row>
    <row r="43" spans="1:16" ht="13.5" customHeight="1">
      <c r="A43" s="5" t="s">
        <v>0</v>
      </c>
      <c r="B43" s="94" t="s">
        <v>1</v>
      </c>
      <c r="C43" s="94" t="s">
        <v>40</v>
      </c>
      <c r="D43" s="95">
        <v>2016</v>
      </c>
      <c r="E43" s="95">
        <v>2016</v>
      </c>
      <c r="F43" s="96">
        <v>2016</v>
      </c>
      <c r="G43" s="96">
        <v>2016</v>
      </c>
      <c r="H43" s="96">
        <v>2016</v>
      </c>
      <c r="I43" s="96">
        <v>2016</v>
      </c>
      <c r="J43" s="96">
        <v>2016</v>
      </c>
      <c r="K43" s="96">
        <v>2016</v>
      </c>
      <c r="L43" s="96">
        <v>2016</v>
      </c>
      <c r="M43" s="96">
        <v>2016</v>
      </c>
      <c r="N43" s="96">
        <v>2016</v>
      </c>
      <c r="O43" s="96">
        <v>2016</v>
      </c>
      <c r="P43" s="97">
        <v>2016</v>
      </c>
    </row>
    <row r="44" spans="1:16" ht="13.5" customHeight="1" thickBot="1">
      <c r="A44" s="7"/>
      <c r="B44" s="98"/>
      <c r="C44" s="99" t="s">
        <v>41</v>
      </c>
      <c r="D44" s="100">
        <v>2015</v>
      </c>
      <c r="E44" s="100">
        <v>2015</v>
      </c>
      <c r="F44" s="101">
        <v>2015</v>
      </c>
      <c r="G44" s="101">
        <v>2015</v>
      </c>
      <c r="H44" s="101">
        <v>2015</v>
      </c>
      <c r="I44" s="101">
        <v>2015</v>
      </c>
      <c r="J44" s="101">
        <v>2015</v>
      </c>
      <c r="K44" s="101">
        <v>2015</v>
      </c>
      <c r="L44" s="101">
        <v>2015</v>
      </c>
      <c r="M44" s="101">
        <v>2015</v>
      </c>
      <c r="N44" s="101">
        <v>2015</v>
      </c>
      <c r="O44" s="101">
        <v>2015</v>
      </c>
      <c r="P44" s="102">
        <v>2015</v>
      </c>
    </row>
    <row r="45" spans="1:16" ht="16.5" customHeight="1" thickTop="1">
      <c r="A45" s="103" t="s">
        <v>31</v>
      </c>
      <c r="B45" s="17" t="s">
        <v>29</v>
      </c>
      <c r="C45" s="45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>
        <v>6.6</v>
      </c>
      <c r="J45" s="14" t="s">
        <v>86</v>
      </c>
      <c r="K45" s="14" t="s">
        <v>86</v>
      </c>
      <c r="L45" s="14" t="s">
        <v>86</v>
      </c>
      <c r="M45" s="14" t="s">
        <v>86</v>
      </c>
      <c r="N45" s="14" t="s">
        <v>86</v>
      </c>
      <c r="O45" s="14" t="s">
        <v>86</v>
      </c>
      <c r="P45" s="30">
        <f aca="true" t="shared" si="2" ref="P45:P50">SUM(D45:O45)</f>
        <v>26.159999999999997</v>
      </c>
    </row>
    <row r="46" spans="1:16" ht="16.5" customHeight="1">
      <c r="A46" s="104"/>
      <c r="B46" s="40" t="s">
        <v>29</v>
      </c>
      <c r="C46" s="44" t="s">
        <v>57</v>
      </c>
      <c r="D46" s="34">
        <v>3.04</v>
      </c>
      <c r="E46" s="34">
        <v>4.44</v>
      </c>
      <c r="F46" s="34">
        <v>1.04</v>
      </c>
      <c r="G46" s="34">
        <v>10.6</v>
      </c>
      <c r="H46" s="34">
        <v>4.36</v>
      </c>
      <c r="I46" s="34">
        <v>5.08</v>
      </c>
      <c r="J46" s="34" t="s">
        <v>86</v>
      </c>
      <c r="K46" s="34" t="s">
        <v>86</v>
      </c>
      <c r="L46" s="34" t="s">
        <v>86</v>
      </c>
      <c r="M46" s="34" t="s">
        <v>86</v>
      </c>
      <c r="N46" s="34" t="s">
        <v>86</v>
      </c>
      <c r="O46" s="34" t="s">
        <v>86</v>
      </c>
      <c r="P46" s="36">
        <f t="shared" si="2"/>
        <v>28.559999999999995</v>
      </c>
    </row>
    <row r="47" spans="1:16" ht="16.5" customHeight="1">
      <c r="A47" s="31"/>
      <c r="B47" s="17" t="s">
        <v>30</v>
      </c>
      <c r="C47" s="45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>
        <v>4.72</v>
      </c>
      <c r="J47" s="14" t="s">
        <v>86</v>
      </c>
      <c r="K47" s="14" t="s">
        <v>86</v>
      </c>
      <c r="L47" s="14" t="s">
        <v>86</v>
      </c>
      <c r="M47" s="14" t="s">
        <v>86</v>
      </c>
      <c r="N47" s="14" t="s">
        <v>86</v>
      </c>
      <c r="O47" s="14" t="s">
        <v>86</v>
      </c>
      <c r="P47" s="30">
        <f t="shared" si="2"/>
        <v>25.32</v>
      </c>
    </row>
    <row r="48" spans="1:16" ht="16.5" customHeight="1">
      <c r="A48" s="105"/>
      <c r="B48" s="47" t="s">
        <v>30</v>
      </c>
      <c r="C48" s="45" t="s">
        <v>43</v>
      </c>
      <c r="D48" s="57">
        <v>2.88</v>
      </c>
      <c r="E48" s="57">
        <v>5.16</v>
      </c>
      <c r="F48" s="57">
        <v>1.56</v>
      </c>
      <c r="G48" s="57">
        <v>7.04</v>
      </c>
      <c r="H48" s="57">
        <v>2.32</v>
      </c>
      <c r="I48" s="57">
        <v>3.24</v>
      </c>
      <c r="J48" s="57" t="s">
        <v>86</v>
      </c>
      <c r="K48" s="57" t="s">
        <v>86</v>
      </c>
      <c r="L48" s="57" t="s">
        <v>86</v>
      </c>
      <c r="M48" s="57" t="s">
        <v>86</v>
      </c>
      <c r="N48" s="57" t="s">
        <v>86</v>
      </c>
      <c r="O48" s="57" t="s">
        <v>86</v>
      </c>
      <c r="P48" s="58">
        <f t="shared" si="2"/>
        <v>22.200000000000003</v>
      </c>
    </row>
    <row r="49" spans="1:16" ht="16.5" customHeight="1">
      <c r="A49" s="32" t="s">
        <v>32</v>
      </c>
      <c r="B49" s="12" t="s">
        <v>32</v>
      </c>
      <c r="C49" s="2" t="s">
        <v>43</v>
      </c>
      <c r="D49" s="16">
        <v>4.32</v>
      </c>
      <c r="E49" s="16">
        <v>9.16</v>
      </c>
      <c r="F49" s="16">
        <v>6.84</v>
      </c>
      <c r="G49" s="16">
        <v>5.64</v>
      </c>
      <c r="H49" s="16">
        <v>2.4</v>
      </c>
      <c r="I49" s="16">
        <v>3.4</v>
      </c>
      <c r="J49" s="16" t="s">
        <v>86</v>
      </c>
      <c r="K49" s="16" t="s">
        <v>86</v>
      </c>
      <c r="L49" s="16" t="s">
        <v>86</v>
      </c>
      <c r="M49" s="16" t="s">
        <v>86</v>
      </c>
      <c r="N49" s="16" t="s">
        <v>86</v>
      </c>
      <c r="O49" s="16" t="s">
        <v>86</v>
      </c>
      <c r="P49" s="29">
        <f t="shared" si="2"/>
        <v>31.759999999999998</v>
      </c>
    </row>
    <row r="50" spans="1:16" ht="16.5" customHeight="1">
      <c r="A50" s="31"/>
      <c r="B50" s="39" t="s">
        <v>32</v>
      </c>
      <c r="C50" s="46" t="s">
        <v>59</v>
      </c>
      <c r="D50" s="34">
        <v>2.92</v>
      </c>
      <c r="E50" s="34">
        <v>3.08</v>
      </c>
      <c r="F50" s="34">
        <v>2.32</v>
      </c>
      <c r="G50" s="34">
        <v>8.44</v>
      </c>
      <c r="H50" s="34">
        <v>6.68</v>
      </c>
      <c r="I50" s="34">
        <v>7.12</v>
      </c>
      <c r="J50" s="34" t="s">
        <v>86</v>
      </c>
      <c r="K50" s="34" t="s">
        <v>86</v>
      </c>
      <c r="L50" s="34" t="s">
        <v>86</v>
      </c>
      <c r="M50" s="34" t="s">
        <v>86</v>
      </c>
      <c r="N50" s="34" t="s">
        <v>86</v>
      </c>
      <c r="O50" s="34" t="s">
        <v>86</v>
      </c>
      <c r="P50" s="36">
        <f t="shared" si="2"/>
        <v>30.56</v>
      </c>
    </row>
    <row r="51" spans="1:16" ht="15.75" customHeight="1">
      <c r="A51" s="8"/>
      <c r="B51" s="9" t="s">
        <v>33</v>
      </c>
      <c r="C51" s="43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>
        <v>4</v>
      </c>
      <c r="J51" s="14" t="s">
        <v>86</v>
      </c>
      <c r="K51" s="14" t="s">
        <v>86</v>
      </c>
      <c r="L51" s="14" t="s">
        <v>86</v>
      </c>
      <c r="M51" s="14" t="s">
        <v>86</v>
      </c>
      <c r="N51" s="14" t="s">
        <v>86</v>
      </c>
      <c r="O51" s="14" t="s">
        <v>86</v>
      </c>
      <c r="P51" s="30">
        <f aca="true" t="shared" si="3" ref="P51:P60">SUM(D51:O51)</f>
        <v>31.76</v>
      </c>
    </row>
    <row r="52" spans="1:16" ht="15.75" customHeight="1">
      <c r="A52" s="8"/>
      <c r="B52" s="56" t="s">
        <v>33</v>
      </c>
      <c r="C52" s="43" t="s">
        <v>60</v>
      </c>
      <c r="D52" s="57">
        <v>4.24</v>
      </c>
      <c r="E52" s="57">
        <v>3.64</v>
      </c>
      <c r="F52" s="57">
        <v>3.64</v>
      </c>
      <c r="G52" s="57">
        <v>13.4</v>
      </c>
      <c r="H52" s="57">
        <v>5.8</v>
      </c>
      <c r="I52" s="57">
        <v>5.08</v>
      </c>
      <c r="J52" s="57" t="s">
        <v>86</v>
      </c>
      <c r="K52" s="57" t="s">
        <v>86</v>
      </c>
      <c r="L52" s="57" t="s">
        <v>86</v>
      </c>
      <c r="M52" s="57" t="s">
        <v>86</v>
      </c>
      <c r="N52" s="57" t="s">
        <v>86</v>
      </c>
      <c r="O52" s="57" t="s">
        <v>86</v>
      </c>
      <c r="P52" s="58">
        <f t="shared" si="3"/>
        <v>35.800000000000004</v>
      </c>
    </row>
    <row r="53" spans="1:16" ht="16.5" customHeight="1">
      <c r="A53" s="32" t="s">
        <v>35</v>
      </c>
      <c r="B53" s="12" t="s">
        <v>34</v>
      </c>
      <c r="C53" s="2" t="s">
        <v>61</v>
      </c>
      <c r="D53" s="16">
        <v>4.24</v>
      </c>
      <c r="E53" s="16">
        <v>5.56</v>
      </c>
      <c r="F53" s="16">
        <v>4.84</v>
      </c>
      <c r="G53" s="16">
        <v>3.6</v>
      </c>
      <c r="H53" s="16">
        <v>2.96</v>
      </c>
      <c r="I53" s="16">
        <v>3.16</v>
      </c>
      <c r="J53" s="16" t="s">
        <v>86</v>
      </c>
      <c r="K53" s="16" t="s">
        <v>86</v>
      </c>
      <c r="L53" s="16" t="s">
        <v>86</v>
      </c>
      <c r="M53" s="16" t="s">
        <v>86</v>
      </c>
      <c r="N53" s="16" t="s">
        <v>86</v>
      </c>
      <c r="O53" s="16" t="s">
        <v>86</v>
      </c>
      <c r="P53" s="27">
        <f t="shared" si="3"/>
        <v>24.360000000000003</v>
      </c>
    </row>
    <row r="54" spans="1:16" ht="16.5" customHeight="1">
      <c r="A54" s="11"/>
      <c r="B54" s="39" t="s">
        <v>34</v>
      </c>
      <c r="C54" s="46" t="s">
        <v>62</v>
      </c>
      <c r="D54" s="34">
        <v>2.16</v>
      </c>
      <c r="E54" s="34">
        <v>3.8</v>
      </c>
      <c r="F54" s="34">
        <v>2.4</v>
      </c>
      <c r="G54" s="34">
        <v>8.56</v>
      </c>
      <c r="H54" s="34">
        <v>2.6</v>
      </c>
      <c r="I54" s="34">
        <v>3.36</v>
      </c>
      <c r="J54" s="34" t="s">
        <v>86</v>
      </c>
      <c r="K54" s="34" t="s">
        <v>86</v>
      </c>
      <c r="L54" s="34" t="s">
        <v>86</v>
      </c>
      <c r="M54" s="34" t="s">
        <v>86</v>
      </c>
      <c r="N54" s="34" t="s">
        <v>86</v>
      </c>
      <c r="O54" s="34" t="s">
        <v>86</v>
      </c>
      <c r="P54" s="37">
        <f t="shared" si="3"/>
        <v>22.880000000000003</v>
      </c>
    </row>
    <row r="55" spans="1:16" ht="16.5" customHeight="1">
      <c r="A55" s="32" t="s">
        <v>36</v>
      </c>
      <c r="B55" s="12" t="s">
        <v>77</v>
      </c>
      <c r="C55" s="2" t="s">
        <v>65</v>
      </c>
      <c r="D55" s="16">
        <v>4.36</v>
      </c>
      <c r="E55" s="16">
        <v>6.76</v>
      </c>
      <c r="F55" s="16">
        <v>6.64</v>
      </c>
      <c r="G55" s="16">
        <v>5.4</v>
      </c>
      <c r="H55" s="16">
        <v>3.68</v>
      </c>
      <c r="I55" s="16">
        <v>5.76</v>
      </c>
      <c r="J55" s="16" t="s">
        <v>86</v>
      </c>
      <c r="K55" s="16" t="s">
        <v>86</v>
      </c>
      <c r="L55" s="16" t="s">
        <v>86</v>
      </c>
      <c r="M55" s="16" t="s">
        <v>86</v>
      </c>
      <c r="N55" s="16" t="s">
        <v>86</v>
      </c>
      <c r="O55" s="18" t="s">
        <v>86</v>
      </c>
      <c r="P55" s="29">
        <f t="shared" si="3"/>
        <v>32.6</v>
      </c>
    </row>
    <row r="56" spans="1:16" ht="16.5" customHeight="1">
      <c r="A56" s="11"/>
      <c r="B56" s="39" t="s">
        <v>77</v>
      </c>
      <c r="C56" s="46" t="s">
        <v>66</v>
      </c>
      <c r="D56" s="34">
        <v>3.12</v>
      </c>
      <c r="E56" s="34">
        <v>2.84</v>
      </c>
      <c r="F56" s="34">
        <v>3.32</v>
      </c>
      <c r="G56" s="34">
        <v>6.16</v>
      </c>
      <c r="H56" s="34">
        <v>5.8</v>
      </c>
      <c r="I56" s="34">
        <v>7.68</v>
      </c>
      <c r="J56" s="34" t="s">
        <v>86</v>
      </c>
      <c r="K56" s="34" t="s">
        <v>86</v>
      </c>
      <c r="L56" s="34" t="s">
        <v>86</v>
      </c>
      <c r="M56" s="34" t="s">
        <v>86</v>
      </c>
      <c r="N56" s="34" t="s">
        <v>86</v>
      </c>
      <c r="O56" s="38" t="s">
        <v>86</v>
      </c>
      <c r="P56" s="36">
        <f>SUM(D56:O56)</f>
        <v>28.919999999999998</v>
      </c>
    </row>
    <row r="57" spans="1:16" ht="16.5" customHeight="1">
      <c r="A57" s="31" t="s">
        <v>39</v>
      </c>
      <c r="B57" s="9" t="s">
        <v>37</v>
      </c>
      <c r="C57" s="43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>
        <v>4.12</v>
      </c>
      <c r="J57" s="14" t="s">
        <v>86</v>
      </c>
      <c r="K57" s="14" t="s">
        <v>86</v>
      </c>
      <c r="L57" s="14" t="s">
        <v>86</v>
      </c>
      <c r="M57" s="14" t="s">
        <v>86</v>
      </c>
      <c r="N57" s="14" t="s">
        <v>86</v>
      </c>
      <c r="O57" s="18" t="s">
        <v>86</v>
      </c>
      <c r="P57" s="30">
        <f t="shared" si="3"/>
        <v>22.76</v>
      </c>
    </row>
    <row r="58" spans="1:16" ht="16.5" customHeight="1">
      <c r="A58" s="31"/>
      <c r="B58" s="41" t="s">
        <v>37</v>
      </c>
      <c r="C58" s="63"/>
      <c r="D58" s="34">
        <v>2.68</v>
      </c>
      <c r="E58" s="34">
        <v>4.6</v>
      </c>
      <c r="F58" s="34">
        <v>2.16</v>
      </c>
      <c r="G58" s="34">
        <v>6.884</v>
      </c>
      <c r="H58" s="34">
        <v>4.12</v>
      </c>
      <c r="I58" s="34">
        <v>1.52</v>
      </c>
      <c r="J58" s="34" t="s">
        <v>86</v>
      </c>
      <c r="K58" s="34" t="s">
        <v>86</v>
      </c>
      <c r="L58" s="34" t="s">
        <v>86</v>
      </c>
      <c r="M58" s="34" t="s">
        <v>86</v>
      </c>
      <c r="N58" s="34" t="s">
        <v>86</v>
      </c>
      <c r="O58" s="38" t="s">
        <v>86</v>
      </c>
      <c r="P58" s="36">
        <f t="shared" si="3"/>
        <v>21.964</v>
      </c>
    </row>
    <row r="59" spans="1:16" ht="16.5" customHeight="1">
      <c r="A59" s="8"/>
      <c r="B59" s="9" t="s">
        <v>38</v>
      </c>
      <c r="C59" s="43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>
        <v>4.72</v>
      </c>
      <c r="J59" s="14" t="s">
        <v>86</v>
      </c>
      <c r="K59" s="14" t="s">
        <v>86</v>
      </c>
      <c r="L59" s="14" t="s">
        <v>86</v>
      </c>
      <c r="M59" s="14" t="s">
        <v>86</v>
      </c>
      <c r="N59" s="14" t="s">
        <v>86</v>
      </c>
      <c r="O59" s="18" t="s">
        <v>86</v>
      </c>
      <c r="P59" s="30">
        <f t="shared" si="3"/>
        <v>25.36</v>
      </c>
    </row>
    <row r="60" spans="1:16" ht="16.5" customHeight="1">
      <c r="A60" s="11"/>
      <c r="B60" s="39" t="s">
        <v>38</v>
      </c>
      <c r="C60" s="46"/>
      <c r="D60" s="34">
        <v>2.88</v>
      </c>
      <c r="E60" s="34">
        <v>4.32</v>
      </c>
      <c r="F60" s="34">
        <v>2.04</v>
      </c>
      <c r="G60" s="34">
        <v>7.56</v>
      </c>
      <c r="H60" s="34">
        <v>6.44</v>
      </c>
      <c r="I60" s="34">
        <v>1.44</v>
      </c>
      <c r="J60" s="34" t="s">
        <v>86</v>
      </c>
      <c r="K60" s="34" t="s">
        <v>86</v>
      </c>
      <c r="L60" s="34" t="s">
        <v>86</v>
      </c>
      <c r="M60" s="34" t="s">
        <v>86</v>
      </c>
      <c r="N60" s="34" t="s">
        <v>86</v>
      </c>
      <c r="O60" s="38" t="s">
        <v>86</v>
      </c>
      <c r="P60" s="36">
        <f t="shared" si="3"/>
        <v>24.680000000000003</v>
      </c>
    </row>
    <row r="61" spans="1:16" ht="16.5" customHeight="1">
      <c r="A61" s="53"/>
      <c r="B61" s="50"/>
      <c r="C61" s="51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52"/>
    </row>
    <row r="62" spans="1:16" ht="16.5" customHeight="1">
      <c r="A62" s="53"/>
      <c r="B62" s="50"/>
      <c r="C62" s="51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52"/>
    </row>
    <row r="63" spans="1:16" ht="12" customHeight="1">
      <c r="A63" s="89" t="s">
        <v>82</v>
      </c>
      <c r="B63" s="87"/>
      <c r="C63" s="88"/>
      <c r="D63" s="83" t="s">
        <v>11</v>
      </c>
      <c r="E63" s="83" t="s">
        <v>12</v>
      </c>
      <c r="F63" s="83" t="s">
        <v>2</v>
      </c>
      <c r="G63" s="83" t="s">
        <v>3</v>
      </c>
      <c r="H63" s="83" t="s">
        <v>4</v>
      </c>
      <c r="I63" s="83" t="s">
        <v>5</v>
      </c>
      <c r="J63" s="83" t="s">
        <v>6</v>
      </c>
      <c r="K63" s="83" t="s">
        <v>13</v>
      </c>
      <c r="L63" s="83" t="s">
        <v>7</v>
      </c>
      <c r="M63" s="83" t="s">
        <v>8</v>
      </c>
      <c r="N63" s="83" t="s">
        <v>9</v>
      </c>
      <c r="O63" s="84" t="s">
        <v>10</v>
      </c>
      <c r="P63" s="83" t="s">
        <v>14</v>
      </c>
    </row>
    <row r="64" spans="1:16" ht="16.5" customHeight="1">
      <c r="A64" s="90"/>
      <c r="B64" s="77"/>
      <c r="C64" s="80">
        <v>2016</v>
      </c>
      <c r="D64" s="85">
        <v>4.97</v>
      </c>
      <c r="E64" s="85">
        <f>117.02/22</f>
        <v>5.319090909090909</v>
      </c>
      <c r="F64" s="85">
        <f>132.15/22</f>
        <v>6.006818181818182</v>
      </c>
      <c r="G64" s="85">
        <f>120.61/22</f>
        <v>5.482272727272727</v>
      </c>
      <c r="H64" s="85">
        <f>49.98/22</f>
        <v>2.2718181818181815</v>
      </c>
      <c r="I64" s="85">
        <f>96.66/22</f>
        <v>4.393636363636364</v>
      </c>
      <c r="J64" s="85" t="s">
        <v>86</v>
      </c>
      <c r="K64" s="85" t="s">
        <v>86</v>
      </c>
      <c r="L64" s="85" t="s">
        <v>86</v>
      </c>
      <c r="M64" s="85" t="s">
        <v>86</v>
      </c>
      <c r="N64" s="85" t="s">
        <v>86</v>
      </c>
      <c r="O64" s="86" t="s">
        <v>86</v>
      </c>
      <c r="P64" s="85">
        <f>SUM(D64:O64)</f>
        <v>28.44363636363637</v>
      </c>
    </row>
    <row r="65" spans="1:16" ht="15">
      <c r="A65" s="91"/>
      <c r="B65" s="81"/>
      <c r="C65" s="82">
        <v>2015</v>
      </c>
      <c r="D65" s="78">
        <v>3.02</v>
      </c>
      <c r="E65" s="78">
        <v>4.08</v>
      </c>
      <c r="F65" s="78">
        <f>46.21/21</f>
        <v>2.2004761904761905</v>
      </c>
      <c r="G65" s="78">
        <f>171.02/21</f>
        <v>8.143809523809525</v>
      </c>
      <c r="H65" s="78">
        <f>93.32/21</f>
        <v>4.443809523809524</v>
      </c>
      <c r="I65" s="78">
        <f>75.13/21</f>
        <v>3.5776190476190473</v>
      </c>
      <c r="J65" s="78" t="s">
        <v>86</v>
      </c>
      <c r="K65" s="78" t="s">
        <v>86</v>
      </c>
      <c r="L65" s="78" t="s">
        <v>86</v>
      </c>
      <c r="M65" s="78" t="s">
        <v>86</v>
      </c>
      <c r="N65" s="78" t="s">
        <v>86</v>
      </c>
      <c r="O65" s="79" t="s">
        <v>86</v>
      </c>
      <c r="P65" s="78">
        <f>SUM(D65:O65)</f>
        <v>25.465714285714284</v>
      </c>
    </row>
    <row r="66" spans="1:15" ht="15">
      <c r="A66" s="74"/>
      <c r="B66" s="15"/>
      <c r="C66" s="1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1:7" ht="15">
      <c r="A67" s="93" t="s">
        <v>84</v>
      </c>
      <c r="B67" s="93"/>
      <c r="C67" s="93"/>
      <c r="D67" s="93"/>
      <c r="E67" s="93"/>
      <c r="F67" s="93"/>
      <c r="G67" s="93"/>
    </row>
    <row r="68" spans="1:16" ht="15">
      <c r="A68" s="108" t="s">
        <v>91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</row>
    <row r="70" spans="1:16" s="92" customFormat="1" ht="15">
      <c r="A70" s="106" t="s">
        <v>67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16" s="92" customFormat="1" ht="15">
      <c r="A71" s="106" t="s">
        <v>68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16" s="92" customFormat="1" ht="15">
      <c r="A72" s="106" t="s">
        <v>69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1:16" s="92" customFormat="1" ht="15">
      <c r="A73" s="106" t="s">
        <v>70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1:16" s="92" customFormat="1" ht="15">
      <c r="A74" s="107" t="s">
        <v>71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16" s="92" customFormat="1" ht="15">
      <c r="A75" s="106" t="s">
        <v>72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="92" customFormat="1" ht="15"/>
    <row r="77" s="92" customFormat="1" ht="15"/>
  </sheetData>
  <sheetProtection/>
  <mergeCells count="13">
    <mergeCell ref="A40:P40"/>
    <mergeCell ref="A1:P1"/>
    <mergeCell ref="A2:P2"/>
    <mergeCell ref="A3:P3"/>
    <mergeCell ref="A38:P38"/>
    <mergeCell ref="A39:P39"/>
    <mergeCell ref="A71:P71"/>
    <mergeCell ref="A72:P72"/>
    <mergeCell ref="A73:P73"/>
    <mergeCell ref="A74:P74"/>
    <mergeCell ref="A75:P75"/>
    <mergeCell ref="A68:P68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2016-07-01T13:13:17Z</cp:lastPrinted>
  <dcterms:created xsi:type="dcterms:W3CDTF">2012-07-31T20:34:28Z</dcterms:created>
  <dcterms:modified xsi:type="dcterms:W3CDTF">2016-07-01T13:54:05Z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